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showInkAnnotation="0" defaultThemeVersion="124226"/>
  <mc:AlternateContent xmlns:mc="http://schemas.openxmlformats.org/markup-compatibility/2006">
    <mc:Choice Requires="x15">
      <x15ac:absPath xmlns:x15ac="http://schemas.microsoft.com/office/spreadsheetml/2010/11/ac" url="C:\Users\napiertr\Documents\"/>
    </mc:Choice>
  </mc:AlternateContent>
  <xr:revisionPtr revIDLastSave="0" documentId="8_{7F64B3AB-F46B-4730-BBA3-F278CB671C41}" xr6:coauthVersionLast="45" xr6:coauthVersionMax="45" xr10:uidLastSave="{00000000-0000-0000-0000-000000000000}"/>
  <bookViews>
    <workbookView xWindow="-108" yWindow="-108" windowWidth="15576" windowHeight="11904" xr2:uid="{00000000-000D-0000-FFFF-FFFF00000000}"/>
  </bookViews>
  <sheets>
    <sheet name="Worksheet" sheetId="1" r:id="rId1"/>
    <sheet name="Process" sheetId="4" r:id="rId2"/>
    <sheet name="Counseling Waiver" sheetId="5" r:id="rId3"/>
  </sheets>
  <definedNames>
    <definedName name="_xlnm._FilterDatabase" localSheetId="2" hidden="1">'Counseling Waiver'!$A$1:$D$15</definedName>
    <definedName name="Adding_Borrower">Worksheet!$B$15</definedName>
    <definedName name="Application_Date">Worksheet!$B$11</definedName>
    <definedName name="CC">Worksheet!$B$14</definedName>
    <definedName name="Closing_Cost_Test">Worksheet!$B$19</definedName>
    <definedName name="closing_costs">Worksheet!$B$14</definedName>
    <definedName name="FHA_Case_Assignment_Date">Worksheet!$B$12</definedName>
    <definedName name="LESA">Worksheet!#REF!</definedName>
    <definedName name="LESA_Amount">Worksheet!#REF!</definedName>
    <definedName name="loan_payoff">Worksheet!$B$9</definedName>
    <definedName name="Loan_Proceeds_Test">Worksheet!$B$20</definedName>
    <definedName name="Loan_type">Worksheet!$B$7</definedName>
    <definedName name="NEW_LESA_Amount">Worksheet!#REF!</definedName>
    <definedName name="old_HECM">Worksheet!$B$8</definedName>
    <definedName name="Old_HECM_Closing_Date">Worksheet!$B$6</definedName>
    <definedName name="PL">Worksheet!$B$13</definedName>
    <definedName name="principal_limit">Worksheet!$B$13</definedName>
    <definedName name="Prohibited_States">Worksheet!$P$3:$P$14</definedName>
    <definedName name="Seasoning_Met">Worksheet!$B$18</definedName>
    <definedName name="STATE">Worksheet!$B$4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16" i="1" l="1"/>
  <c r="B24" i="1" l="1"/>
  <c r="B18" i="1" l="1"/>
  <c r="B20" i="1" l="1"/>
  <c r="B19" i="1"/>
  <c r="B25" i="1"/>
  <c r="B23" i="1"/>
  <c r="B21" i="1" l="1"/>
  <c r="B26"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Napier, Tracey</author>
  </authors>
  <commentList>
    <comment ref="B6" authorId="0" shapeId="0" xr:uid="{00000000-0006-0000-0000-000001000000}">
      <text>
        <r>
          <rPr>
            <b/>
            <sz val="9"/>
            <color indexed="81"/>
            <rFont val="Tahoma"/>
            <family val="2"/>
          </rPr>
          <t>This can be located in various places.  Some examples include the loan documents on the existing HECM (Note, Mortgage, HUD-1), Case Query screen in FHA Connection and the HECM Refinance Information Worksheet from prior servicer.</t>
        </r>
      </text>
    </comment>
    <comment ref="B8" authorId="0" shapeId="0" xr:uid="{00000000-0006-0000-0000-000002000000}">
      <text>
        <r>
          <rPr>
            <b/>
            <sz val="9"/>
            <color indexed="81"/>
            <rFont val="Tahoma"/>
            <family val="2"/>
          </rPr>
          <t>This can be found on the HECM Refinance Information Worksheet from the prior servicer.</t>
        </r>
      </text>
    </comment>
    <comment ref="B9" authorId="0" shapeId="0" xr:uid="{00000000-0006-0000-0000-000003000000}">
      <text>
        <r>
          <rPr>
            <b/>
            <sz val="9"/>
            <color indexed="81"/>
            <rFont val="Tahoma"/>
            <family val="2"/>
          </rPr>
          <t>This can be found on the HECM Refinance Information Worksheet from the prior servicer or the estimated Payoff Statement.</t>
        </r>
        <r>
          <rPr>
            <sz val="9"/>
            <color indexed="81"/>
            <rFont val="Tahoma"/>
            <family val="2"/>
          </rPr>
          <t xml:space="preserve">
</t>
        </r>
      </text>
    </comment>
    <comment ref="B11" authorId="0" shapeId="0" xr:uid="{00000000-0006-0000-0000-000004000000}">
      <text>
        <r>
          <rPr>
            <b/>
            <sz val="9"/>
            <color indexed="81"/>
            <rFont val="Tahoma"/>
            <family val="2"/>
          </rPr>
          <t>This is the date the application was signed by the borrower.  
For example, an application taken by phone on 9/18 with a borrower signature date of 9/23 would reflect an application date of 9/23.</t>
        </r>
      </text>
    </comment>
    <comment ref="B14" authorId="0" shapeId="0" xr:uid="{00000000-0006-0000-0000-000005000000}">
      <text>
        <r>
          <rPr>
            <b/>
            <sz val="9"/>
            <color indexed="81"/>
            <rFont val="Tahoma"/>
            <family val="2"/>
          </rPr>
          <t>Use figure from most recently issued Worksheet of Estimated Closing Costs</t>
        </r>
      </text>
    </comment>
    <comment ref="B18" authorId="0" shapeId="0" xr:uid="{00000000-0006-0000-0000-000006000000}">
      <text>
        <r>
          <rPr>
            <b/>
            <sz val="9"/>
            <color indexed="81"/>
            <rFont val="Tahoma"/>
            <family val="2"/>
          </rPr>
          <t>The FHA case assignment date on the new HECM must be at least 18 months from the old HECM closing date.</t>
        </r>
      </text>
    </comment>
    <comment ref="B19" authorId="0" shapeId="0" xr:uid="{00000000-0006-0000-0000-000007000000}">
      <text>
        <r>
          <rPr>
            <b/>
            <sz val="9"/>
            <color indexed="81"/>
            <rFont val="Tahoma"/>
            <family val="2"/>
          </rPr>
          <t xml:space="preserve">The principal limit on the New HECM </t>
        </r>
        <r>
          <rPr>
            <b/>
            <u/>
            <sz val="9"/>
            <color indexed="81"/>
            <rFont val="Tahoma"/>
            <family val="2"/>
          </rPr>
          <t>minus</t>
        </r>
        <r>
          <rPr>
            <b/>
            <sz val="9"/>
            <color indexed="81"/>
            <rFont val="Tahoma"/>
            <family val="2"/>
          </rPr>
          <t xml:space="preserve"> the current principal limit on old HECM must be greater than or equal to 5 times the closing costs on new HECM.</t>
        </r>
      </text>
    </comment>
    <comment ref="B23" authorId="0" shapeId="0" xr:uid="{00000000-0006-0000-0000-000008000000}">
      <text>
        <r>
          <rPr>
            <b/>
            <sz val="9"/>
            <color indexed="81"/>
            <rFont val="Tahoma"/>
            <family val="2"/>
          </rPr>
          <t>The "Principal Limit" on the New HECM minus the "Current Principal Limit on old HECM" must be greater than 5 times the "Closing Costs" on the New HECM.</t>
        </r>
      </text>
    </comment>
  </commentList>
</comments>
</file>

<file path=xl/sharedStrings.xml><?xml version="1.0" encoding="utf-8"?>
<sst xmlns="http://schemas.openxmlformats.org/spreadsheetml/2006/main" count="170" uniqueCount="121">
  <si>
    <t>Summary &amp; Evaluation</t>
  </si>
  <si>
    <t>Application Date</t>
  </si>
  <si>
    <t>Every HECM-to-HECM refinance transaction must have a signed worksheet in the file once a final decision has been made.</t>
  </si>
  <si>
    <t xml:space="preserve">The “Summary &amp; Evaluation” section will calculate automatically and will determine whether there is a tangible net benefit to the borrower as outlined in the policy. </t>
  </si>
  <si>
    <t>Processor/Pipeline Manager Name                                                                           Date</t>
  </si>
  <si>
    <t>Borrower Name</t>
  </si>
  <si>
    <t>Old HECM Loan Information</t>
  </si>
  <si>
    <t>New HECM Loan Information</t>
  </si>
  <si>
    <t>Seasoning Requirement Met (18 mos)?</t>
  </si>
  <si>
    <t>Loan Payoff Amount</t>
  </si>
  <si>
    <t>Principal Limit</t>
  </si>
  <si>
    <t>FHA Case Assignment Date</t>
  </si>
  <si>
    <t>Pass Closing Cost Test?</t>
  </si>
  <si>
    <t>Pass Loan Proceeds Test?</t>
  </si>
  <si>
    <t>Adding New Borrower?</t>
  </si>
  <si>
    <r>
      <t xml:space="preserve">Closing Costs </t>
    </r>
    <r>
      <rPr>
        <sz val="10"/>
        <rFont val="Arial"/>
        <family val="2"/>
      </rPr>
      <t>(deduct lender/broker credits)</t>
    </r>
  </si>
  <si>
    <t xml:space="preserve">Counseling Waiver </t>
  </si>
  <si>
    <t>Property State</t>
  </si>
  <si>
    <t>Loan Number</t>
  </si>
  <si>
    <t xml:space="preserve">Meets Principal Limit Test? </t>
  </si>
  <si>
    <t>Counseling Allowed to be Waived?</t>
  </si>
  <si>
    <t>Time Between Closing of Existing HECM and Application of New HECM Less Than 5 years?</t>
  </si>
  <si>
    <t>Old HECM Closing Date</t>
  </si>
  <si>
    <t xml:space="preserve">All fields in Column B above the "Summary &amp; Evaluation" section must be entered. </t>
  </si>
  <si>
    <t>Completing the Calculator</t>
  </si>
  <si>
    <t>This calculator is to be used on all Retail HECM-to-HECM refinance transactions with case numbers assigned on or after December 1, 2015, and for Wholesale and CLP HECM-to-HECM refinance transactions with case numbers assigned on or after November 10, 2015.</t>
  </si>
  <si>
    <t>Is Loan Eligible to Proceed?</t>
  </si>
  <si>
    <t>State Specific Counseling Waiver Prohibited</t>
  </si>
  <si>
    <t>Timing Requirement</t>
  </si>
  <si>
    <t>Timing Requirement Specifics for Counseling</t>
  </si>
  <si>
    <t>California (CA)</t>
  </si>
  <si>
    <t>Yes</t>
  </si>
  <si>
    <t>Application</t>
  </si>
  <si>
    <t>Prior to accepting a final and complete application at File Intake and meeting the 7 day cooling off period</t>
  </si>
  <si>
    <t>Delaware (DE)</t>
  </si>
  <si>
    <t>Indiana (IN)</t>
  </si>
  <si>
    <t>Closing</t>
  </si>
  <si>
    <t>Prior to Closing</t>
  </si>
  <si>
    <t>Louisana (LA)</t>
  </si>
  <si>
    <t>Massachusetts (MA)</t>
  </si>
  <si>
    <t>7 days prior to closing with Opt-In form executed prior to counseling date</t>
  </si>
  <si>
    <t>Maryland (MD)</t>
  </si>
  <si>
    <t>Minnesota (MN)</t>
  </si>
  <si>
    <t>North Carolina (NC)</t>
  </si>
  <si>
    <t>Within 10 business days after the application is made by the borrower but not less than 20 business days before closing the loan</t>
  </si>
  <si>
    <t>Pennsylvania (PA)</t>
  </si>
  <si>
    <t>Rhode Island (RI)</t>
  </si>
  <si>
    <t>Within 3 business days prior to closing the loan</t>
  </si>
  <si>
    <t>Tennessee (TN)</t>
  </si>
  <si>
    <t>Texas (TX)</t>
  </si>
  <si>
    <t>Within 5 business days prior to closing the loan</t>
  </si>
  <si>
    <t>Vermont (VT)</t>
  </si>
  <si>
    <t>Current Principal Limit on Old HECM</t>
  </si>
  <si>
    <r>
      <rPr>
        <b/>
        <sz val="10"/>
        <rFont val="Arial"/>
        <family val="2"/>
      </rPr>
      <t>Seasoning Requirement:</t>
    </r>
    <r>
      <rPr>
        <sz val="10"/>
        <rFont val="Arial"/>
        <family val="2"/>
      </rPr>
      <t xml:space="preserve">  The Case Assignment date on the new HECM must be more than 18 months from the closing date of the existing HECM.  Additionally, the borrower must either be adding an eligible borrower to the loan or pass both a Closing Cost Test and a Loan Proceeds Test.  </t>
    </r>
  </si>
  <si>
    <t>HECM to HECM Refinance Guidelines</t>
  </si>
  <si>
    <r>
      <rPr>
        <b/>
        <sz val="10"/>
        <rFont val="Arial"/>
        <family val="2"/>
      </rPr>
      <t>Loan Proceeds Test:</t>
    </r>
    <r>
      <rPr>
        <sz val="10"/>
        <rFont val="Arial"/>
        <family val="2"/>
      </rPr>
      <t xml:space="preserve">  The Loan Proceeds Test compares the Available Benefit Amount, defined as the amount of the Principal Limit that is available after deducting the Payoff of the Existing HECM and the Total Closing Cost Amount, and the Principal Limit of New HECM.  In order to pass the Loan Proceeds Test, the Available Benefit Amount must =&gt; 5% of the Principal Limit on New HECM.
Calculation:  Principal Limit of New HECM – (Payoff of Existing HECM + Total Closing Cost Amount) must =&gt; 5% of the Principal Limit of New HECM
Example: Principal Limit on New HECM:  $250,000
1) Payoff of Existing HECM:  $50,000
2) Total Closing Cost Amount:  $5,000
3) $250,000 - $55,000 = $195,000
4) Test Passed because the difference between the Principal Limit on New HECM ($250,000) exceeded the Available Benefit Amount ($195,000) by more than 5% ($12,500) of the Principal Limit on the New HECM
</t>
    </r>
  </si>
  <si>
    <r>
      <rPr>
        <b/>
        <sz val="10"/>
        <rFont val="Arial"/>
        <family val="2"/>
      </rPr>
      <t>Closing Cost Test:</t>
    </r>
    <r>
      <rPr>
        <sz val="10"/>
        <rFont val="Arial"/>
        <family val="2"/>
      </rPr>
      <t xml:space="preserve">  The Closing Cost Test compares the total closing costs paid by the borrower on the new HECM, whether paid outside of closing or financed, and deducting any lender/broker credits (the Total Closing Cost Amount), and the total increase in the Principal Limit between the Current Principal Limit on the existing HECM and the Principal Limit on the new HECM (the Principal Limit Increase Amount).  To pass the test, the Principal Limit Increase Amount must equal or exceed five (5) times the Total Closing Cost Amount. 
Calculation:  (Principal Limit on New HECM – Current Principal Limit on Existing HECM) must =&gt; (Total Closing Cost Amount * 5)
Example:  
1)  Total Closing Cost Amount:  $5,000
2) Principal Limit on New HECM:  $250,000
3) Current Principal Limit on Existing HECM:  $200,000
4) $250,000 - $200,000 = $50,000
5) $5,000 * 5 = $25,000
6) Test Passed because the difference between the Principal Limit ($50,000) exceeds five times the closing costs ($25,000)
</t>
    </r>
  </si>
  <si>
    <r>
      <rPr>
        <b/>
        <sz val="10"/>
        <rFont val="Arial"/>
        <family val="2"/>
      </rPr>
      <t>Counseling Waiver:</t>
    </r>
    <r>
      <rPr>
        <sz val="10"/>
        <rFont val="Arial"/>
        <family val="2"/>
      </rPr>
      <t xml:space="preserve"> Although the HECM program requires counseling prior to processing the loan or incurring any fees, there are certain circumstances HUD does allow the waiver of the counseling for HECM to HECM refinance transactions if all three of the conditions below are met:
1) The mortgagor has received the required HECM Anti-Churning Disclosure form;
2) The increase in the mortgagor’s principal limit exceeds the total cost of the HECM refinance by an amount equal to five (5) times the cost of the transaction (Block #1 on Anti-Churning Disclosure Form); and
3) The time between the closing on the existing HECM and the application for refinancing does not exceed five years. 
In some cases, the loan may meet HUD requirements for HECM to HECM refinance counseling waiver and not meet the state statutes for counseling waiver for a reverse mortgage loan. It is Liberty’s responsibility to ensure it meets not only the HUD counseling requirements but also the state counseling requirements to ensure compliance.  Below is a list of the prohibited states and their requirements. A counseling waiver matrix tab for reference has been added to the HECM to HECM Benefit Analysis dated June 1, 2017.
</t>
    </r>
  </si>
  <si>
    <t>Percentage of Principal Limit Increase</t>
  </si>
  <si>
    <t>No</t>
  </si>
  <si>
    <t>Full State Listing</t>
  </si>
  <si>
    <t>California</t>
  </si>
  <si>
    <t>Delaware</t>
  </si>
  <si>
    <t>Indiana</t>
  </si>
  <si>
    <t>Louisiana</t>
  </si>
  <si>
    <t>Massachusetts</t>
  </si>
  <si>
    <t>Maryland</t>
  </si>
  <si>
    <t>Minnesota</t>
  </si>
  <si>
    <t>North Carolina</t>
  </si>
  <si>
    <t>Pennsylvania</t>
  </si>
  <si>
    <t>Rhode Island</t>
  </si>
  <si>
    <t>Tennessee</t>
  </si>
  <si>
    <t>Texas</t>
  </si>
  <si>
    <t>Vermont</t>
  </si>
  <si>
    <t>Alabama</t>
  </si>
  <si>
    <t>Alaska</t>
  </si>
  <si>
    <t>Arizona</t>
  </si>
  <si>
    <t>Arkansas</t>
  </si>
  <si>
    <t>Colorado</t>
  </si>
  <si>
    <t>District of Columbia</t>
  </si>
  <si>
    <t>Florida</t>
  </si>
  <si>
    <t>Georgia</t>
  </si>
  <si>
    <t>Hawaii</t>
  </si>
  <si>
    <t>Idaho</t>
  </si>
  <si>
    <t>Iowa</t>
  </si>
  <si>
    <t>Kentucky</t>
  </si>
  <si>
    <t>Maine</t>
  </si>
  <si>
    <t>Michigan</t>
  </si>
  <si>
    <t>Mississippi</t>
  </si>
  <si>
    <t>Missouri</t>
  </si>
  <si>
    <t>Montana</t>
  </si>
  <si>
    <t>Nebraska</t>
  </si>
  <si>
    <t>Nevada</t>
  </si>
  <si>
    <t>New Hampshire</t>
  </si>
  <si>
    <t>New Jersey</t>
  </si>
  <si>
    <t>New Mexico</t>
  </si>
  <si>
    <t>New York</t>
  </si>
  <si>
    <t>North Dakota</t>
  </si>
  <si>
    <t>Ohio</t>
  </si>
  <si>
    <t>Oklahoma</t>
  </si>
  <si>
    <t>Oregon</t>
  </si>
  <si>
    <t>South Carolina</t>
  </si>
  <si>
    <t>South Dakota</t>
  </si>
  <si>
    <t>Utah</t>
  </si>
  <si>
    <t>Virginia</t>
  </si>
  <si>
    <t>Washington</t>
  </si>
  <si>
    <t>West Virginia</t>
  </si>
  <si>
    <t>Wisconsin</t>
  </si>
  <si>
    <t>Wyoming</t>
  </si>
  <si>
    <t>States Prohibited</t>
  </si>
  <si>
    <t>Loan Type</t>
  </si>
  <si>
    <t>Fixed</t>
  </si>
  <si>
    <t>ARM</t>
  </si>
  <si>
    <t>Adding Borrower</t>
  </si>
  <si>
    <t>Connecticut</t>
  </si>
  <si>
    <t>Illinois</t>
  </si>
  <si>
    <t>Kansas</t>
  </si>
  <si>
    <t>Prior to accepting a complete application at File Intake</t>
  </si>
  <si>
    <t>New York (NY)</t>
  </si>
  <si>
    <r>
      <rPr>
        <b/>
        <sz val="10"/>
        <rFont val="Arial"/>
        <family val="2"/>
      </rPr>
      <t xml:space="preserve">Allowable State? </t>
    </r>
    <r>
      <rPr>
        <sz val="10"/>
        <rFont val="Arial"/>
        <family val="2"/>
      </rPr>
      <t>(States Prohibited: CA, DE, IN, LA, MA, MD, MN, NC, NY, PA, RI, TN, TX, VT))</t>
    </r>
  </si>
  <si>
    <t>HECM to HECM Benefit Analysis
4/15/2020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</si>
</sst>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quot;#,##0"/>
    <numFmt numFmtId="165" formatCode="mm/dd/yy;@"/>
    <numFmt numFmtId="166" formatCode="m/d/yy;@"/>
    <numFmt numFmtId="167" formatCode="&quot;$&quot;#,##0.00"/>
  </numFmts>
  <fonts count="13" x14ac:knownFonts="1">
    <font>
      <sz val="10"/>
      <name val="Arial"/>
    </font>
    <font>
      <sz val="8"/>
      <name val="Arial"/>
      <family val="2"/>
    </font>
    <font>
      <b/>
      <sz val="10"/>
      <name val="Arial"/>
      <family val="2"/>
    </font>
    <font>
      <sz val="10"/>
      <name val="Arial"/>
      <family val="2"/>
    </font>
    <font>
      <b/>
      <u/>
      <sz val="10"/>
      <name val="Arial"/>
      <family val="2"/>
    </font>
    <font>
      <b/>
      <sz val="14"/>
      <name val="Arial"/>
      <family val="2"/>
    </font>
    <font>
      <sz val="14"/>
      <name val="Arial"/>
      <family val="2"/>
    </font>
    <font>
      <sz val="9"/>
      <color indexed="81"/>
      <name val="Tahoma"/>
      <family val="2"/>
    </font>
    <font>
      <b/>
      <sz val="9"/>
      <color indexed="81"/>
      <name val="Tahoma"/>
      <family val="2"/>
    </font>
    <font>
      <b/>
      <u/>
      <sz val="9"/>
      <color indexed="81"/>
      <name val="Tahoma"/>
      <family val="2"/>
    </font>
    <font>
      <sz val="10"/>
      <name val="Arial"/>
      <family val="2"/>
    </font>
    <font>
      <sz val="10"/>
      <color rgb="FFFF0000"/>
      <name val="Arial"/>
      <family val="2"/>
    </font>
    <font>
      <sz val="12"/>
      <color rgb="FFFF0000"/>
      <name val="Times New Roman"/>
      <family val="1"/>
    </font>
  </fonts>
  <fills count="6">
    <fill>
      <patternFill patternType="none"/>
    </fill>
    <fill>
      <patternFill patternType="gray125"/>
    </fill>
    <fill>
      <patternFill patternType="solid">
        <fgColor rgb="FFFF0000"/>
        <bgColor indexed="64"/>
      </patternFill>
    </fill>
    <fill>
      <patternFill patternType="solid">
        <fgColor theme="0" tint="-0.249977111117893"/>
        <bgColor indexed="64"/>
      </patternFill>
    </fill>
    <fill>
      <patternFill patternType="solid">
        <fgColor theme="3" tint="0.59999389629810485"/>
        <bgColor indexed="64"/>
      </patternFill>
    </fill>
    <fill>
      <patternFill patternType="solid">
        <fgColor theme="0" tint="-0.14999847407452621"/>
        <bgColor indexed="64"/>
      </patternFill>
    </fill>
  </fills>
  <borders count="3">
    <border>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3" fillId="0" borderId="0"/>
    <xf numFmtId="9" fontId="10" fillId="0" borderId="0" applyFont="0" applyFill="0" applyBorder="0" applyAlignment="0" applyProtection="0"/>
  </cellStyleXfs>
  <cellXfs count="61">
    <xf numFmtId="0" fontId="0" fillId="0" borderId="0" xfId="0"/>
    <xf numFmtId="0" fontId="2" fillId="0" borderId="0" xfId="0" applyFont="1"/>
    <xf numFmtId="0" fontId="0" fillId="0" borderId="0" xfId="0" applyAlignment="1">
      <alignment horizontal="center"/>
    </xf>
    <xf numFmtId="0" fontId="2" fillId="0" borderId="0" xfId="0" applyFont="1" applyFill="1"/>
    <xf numFmtId="1" fontId="0" fillId="0" borderId="0" xfId="0" applyNumberFormat="1" applyAlignment="1">
      <alignment horizontal="center" wrapText="1"/>
    </xf>
    <xf numFmtId="164" fontId="0" fillId="0" borderId="0" xfId="0" applyNumberFormat="1" applyAlignment="1">
      <alignment horizontal="center" wrapText="1"/>
    </xf>
    <xf numFmtId="0" fontId="2" fillId="0" borderId="0" xfId="0" applyFont="1" applyFill="1" applyAlignment="1">
      <alignment horizontal="left"/>
    </xf>
    <xf numFmtId="0" fontId="2" fillId="0" borderId="0" xfId="0" applyFont="1" applyAlignment="1">
      <alignment wrapText="1"/>
    </xf>
    <xf numFmtId="3" fontId="0" fillId="0" borderId="0" xfId="0" applyNumberFormat="1" applyAlignment="1">
      <alignment horizontal="center" wrapText="1"/>
    </xf>
    <xf numFmtId="0" fontId="0" fillId="0" borderId="0" xfId="0" applyAlignment="1">
      <alignment wrapText="1"/>
    </xf>
    <xf numFmtId="164" fontId="4" fillId="0" borderId="0" xfId="0" applyNumberFormat="1" applyFont="1" applyFill="1" applyAlignment="1">
      <alignment horizontal="center" wrapText="1"/>
    </xf>
    <xf numFmtId="0" fontId="0" fillId="0" borderId="0" xfId="0" applyFill="1" applyAlignment="1">
      <alignment horizontal="center"/>
    </xf>
    <xf numFmtId="0" fontId="0" fillId="0" borderId="0" xfId="0" applyFill="1"/>
    <xf numFmtId="0" fontId="3" fillId="0" borderId="0" xfId="0" applyFont="1" applyAlignment="1">
      <alignment horizontal="left" wrapText="1"/>
    </xf>
    <xf numFmtId="14" fontId="3" fillId="0" borderId="0" xfId="0" applyNumberFormat="1" applyFont="1" applyAlignment="1">
      <alignment horizontal="center" wrapText="1"/>
    </xf>
    <xf numFmtId="0" fontId="2" fillId="0" borderId="0" xfId="0" applyFont="1" applyFill="1" applyAlignment="1">
      <alignment wrapText="1"/>
    </xf>
    <xf numFmtId="164" fontId="3" fillId="0" borderId="0" xfId="0" applyNumberFormat="1" applyFont="1" applyFill="1" applyAlignment="1">
      <alignment horizontal="center" wrapText="1"/>
    </xf>
    <xf numFmtId="0" fontId="3" fillId="0" borderId="0" xfId="0" applyFont="1" applyFill="1" applyAlignment="1">
      <alignment wrapText="1"/>
    </xf>
    <xf numFmtId="0" fontId="3" fillId="0" borderId="0" xfId="0" applyFont="1" applyFill="1"/>
    <xf numFmtId="0" fontId="4" fillId="2" borderId="0" xfId="0" applyNumberFormat="1" applyFont="1" applyFill="1" applyAlignment="1">
      <alignment horizontal="center" wrapText="1"/>
    </xf>
    <xf numFmtId="0" fontId="3" fillId="0" borderId="0" xfId="0" applyNumberFormat="1" applyFont="1" applyFill="1" applyAlignment="1">
      <alignment horizontal="center" wrapText="1"/>
    </xf>
    <xf numFmtId="0" fontId="3" fillId="0" borderId="0" xfId="0" applyFont="1"/>
    <xf numFmtId="0" fontId="3" fillId="0" borderId="0" xfId="0" applyFont="1" applyAlignment="1">
      <alignment wrapText="1"/>
    </xf>
    <xf numFmtId="0" fontId="2" fillId="0" borderId="1" xfId="0" applyFont="1" applyBorder="1" applyAlignment="1" applyProtection="1">
      <protection locked="0"/>
    </xf>
    <xf numFmtId="166" fontId="0" fillId="0" borderId="1" xfId="0" applyNumberFormat="1" applyBorder="1" applyAlignment="1" applyProtection="1">
      <alignment horizontal="center" wrapText="1"/>
      <protection locked="0"/>
    </xf>
    <xf numFmtId="0" fontId="2" fillId="4" borderId="2" xfId="0" applyFont="1" applyFill="1" applyBorder="1" applyAlignment="1">
      <alignment horizontal="center"/>
    </xf>
    <xf numFmtId="0" fontId="2" fillId="4" borderId="2" xfId="0" applyFont="1" applyFill="1" applyBorder="1" applyAlignment="1">
      <alignment horizontal="center" wrapText="1"/>
    </xf>
    <xf numFmtId="0" fontId="3" fillId="0" borderId="2" xfId="0" applyFont="1" applyBorder="1"/>
    <xf numFmtId="0" fontId="3" fillId="0" borderId="2" xfId="0" applyFont="1" applyBorder="1" applyAlignment="1">
      <alignment horizontal="center"/>
    </xf>
    <xf numFmtId="0" fontId="3" fillId="0" borderId="2" xfId="0" applyFont="1" applyBorder="1" applyAlignment="1">
      <alignment horizontal="center" wrapText="1"/>
    </xf>
    <xf numFmtId="0" fontId="5" fillId="0" borderId="0" xfId="0" applyFont="1" applyAlignment="1">
      <alignment horizontal="center" wrapText="1"/>
    </xf>
    <xf numFmtId="10" fontId="3" fillId="0" borderId="0" xfId="0" applyNumberFormat="1" applyFont="1" applyFill="1" applyAlignment="1" applyProtection="1">
      <alignment horizontal="center" wrapText="1"/>
    </xf>
    <xf numFmtId="0" fontId="3" fillId="0" borderId="0" xfId="1"/>
    <xf numFmtId="0" fontId="3" fillId="0" borderId="0" xfId="0" applyFont="1" applyFill="1" applyAlignment="1">
      <alignment horizontal="center"/>
    </xf>
    <xf numFmtId="0" fontId="3" fillId="0" borderId="0" xfId="0" applyFont="1" applyAlignment="1">
      <alignment horizontal="center"/>
    </xf>
    <xf numFmtId="0" fontId="0" fillId="0" borderId="0" xfId="0" applyAlignment="1">
      <alignment horizontal="left"/>
    </xf>
    <xf numFmtId="9" fontId="0" fillId="0" borderId="0" xfId="2" applyFont="1" applyAlignment="1">
      <alignment horizontal="left"/>
    </xf>
    <xf numFmtId="0" fontId="4" fillId="0" borderId="0" xfId="1" applyFont="1"/>
    <xf numFmtId="0" fontId="4" fillId="0" borderId="0" xfId="0" applyFont="1" applyFill="1"/>
    <xf numFmtId="0" fontId="12" fillId="0" borderId="0" xfId="0" applyFont="1" applyAlignment="1">
      <alignment horizontal="center"/>
    </xf>
    <xf numFmtId="0" fontId="11" fillId="0" borderId="0" xfId="0" applyFont="1"/>
    <xf numFmtId="0" fontId="12" fillId="0" borderId="0" xfId="0" applyFont="1" applyAlignment="1">
      <alignment horizontal="left" indent="2"/>
    </xf>
    <xf numFmtId="0" fontId="12" fillId="0" borderId="0" xfId="0" applyFont="1" applyFill="1" applyAlignment="1">
      <alignment horizontal="left" indent="2"/>
    </xf>
    <xf numFmtId="0" fontId="11" fillId="0" borderId="0" xfId="0" applyFont="1" applyFill="1"/>
    <xf numFmtId="0" fontId="3" fillId="0" borderId="0" xfId="1" applyFill="1"/>
    <xf numFmtId="0" fontId="3" fillId="0" borderId="0" xfId="0" quotePrefix="1" applyNumberFormat="1" applyFont="1" applyFill="1" applyAlignment="1">
      <alignment horizontal="center" wrapText="1"/>
    </xf>
    <xf numFmtId="0" fontId="3" fillId="0" borderId="0" xfId="0" quotePrefix="1" applyNumberFormat="1" applyFont="1" applyFill="1" applyAlignment="1">
      <alignment horizontal="left" wrapText="1"/>
    </xf>
    <xf numFmtId="0" fontId="3" fillId="5" borderId="0" xfId="0" applyFont="1" applyFill="1" applyAlignment="1" applyProtection="1">
      <alignment horizontal="center"/>
      <protection locked="0"/>
    </xf>
    <xf numFmtId="0" fontId="0" fillId="5" borderId="0" xfId="0" applyFill="1" applyAlignment="1" applyProtection="1">
      <alignment horizontal="center"/>
      <protection locked="0"/>
    </xf>
    <xf numFmtId="165" fontId="0" fillId="5" borderId="0" xfId="0" applyNumberFormat="1" applyFill="1" applyAlignment="1" applyProtection="1">
      <alignment horizontal="center" wrapText="1"/>
      <protection locked="0"/>
    </xf>
    <xf numFmtId="167" fontId="0" fillId="5" borderId="0" xfId="0" applyNumberFormat="1" applyFill="1" applyAlignment="1" applyProtection="1">
      <alignment horizontal="center" wrapText="1"/>
      <protection locked="0"/>
    </xf>
    <xf numFmtId="165" fontId="3" fillId="5" borderId="0" xfId="0" applyNumberFormat="1" applyFont="1" applyFill="1" applyAlignment="1" applyProtection="1">
      <alignment horizontal="center"/>
      <protection locked="0"/>
    </xf>
    <xf numFmtId="164" fontId="3" fillId="5" borderId="0" xfId="0" applyNumberFormat="1" applyFont="1" applyFill="1" applyAlignment="1" applyProtection="1">
      <alignment horizontal="center" wrapText="1"/>
      <protection locked="0"/>
    </xf>
    <xf numFmtId="0" fontId="3" fillId="0" borderId="2" xfId="0" applyFont="1" applyFill="1" applyBorder="1" applyAlignment="1">
      <alignment horizontal="center"/>
    </xf>
    <xf numFmtId="0" fontId="3" fillId="0" borderId="2" xfId="0" applyFont="1" applyFill="1" applyBorder="1" applyAlignment="1">
      <alignment horizontal="center" wrapText="1"/>
    </xf>
    <xf numFmtId="0" fontId="2" fillId="3" borderId="0" xfId="0" applyFont="1" applyFill="1" applyAlignment="1">
      <alignment horizontal="center"/>
    </xf>
    <xf numFmtId="0" fontId="0" fillId="3" borderId="0" xfId="0" applyFill="1" applyAlignment="1">
      <alignment horizontal="center"/>
    </xf>
    <xf numFmtId="0" fontId="2" fillId="0" borderId="0" xfId="0" applyFont="1" applyAlignment="1">
      <alignment horizontal="left" wrapText="1"/>
    </xf>
    <xf numFmtId="0" fontId="0" fillId="0" borderId="0" xfId="0" applyAlignment="1">
      <alignment horizontal="left" wrapText="1"/>
    </xf>
    <xf numFmtId="0" fontId="5" fillId="3" borderId="0" xfId="0" applyFont="1" applyFill="1" applyAlignment="1">
      <alignment horizontal="center" wrapText="1"/>
    </xf>
    <xf numFmtId="0" fontId="6" fillId="3" borderId="0" xfId="0" applyFont="1" applyFill="1" applyAlignment="1">
      <alignment horizontal="center" wrapText="1"/>
    </xf>
  </cellXfs>
  <cellStyles count="3">
    <cellStyle name="Normal" xfId="0" builtinId="0"/>
    <cellStyle name="Normal 2" xfId="1" xr:uid="{00000000-0005-0000-0000-000001000000}"/>
    <cellStyle name="Percent" xfId="2" builtinId="5"/>
  </cellStyles>
  <dxfs count="16">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rgb="FFFF0000"/>
        </patternFill>
      </fill>
    </dxf>
    <dxf>
      <font>
        <color rgb="FF9C0006"/>
      </font>
      <fill>
        <patternFill>
          <bgColor rgb="FFFFC7CE"/>
        </patternFill>
      </fill>
    </dxf>
    <dxf>
      <fill>
        <patternFill>
          <bgColor rgb="FF92D050"/>
        </patternFill>
      </fill>
    </dxf>
    <dxf>
      <fill>
        <patternFill>
          <bgColor rgb="FFFF0000"/>
        </patternFill>
      </fill>
    </dxf>
    <dxf>
      <font>
        <color rgb="FF9C0006"/>
      </font>
      <fill>
        <patternFill>
          <bgColor rgb="FFFFC7CE"/>
        </patternFill>
      </fill>
    </dxf>
    <dxf>
      <fill>
        <patternFill>
          <bgColor rgb="FF92D050"/>
        </patternFill>
      </fill>
    </dxf>
    <dxf>
      <fill>
        <patternFill>
          <bgColor rgb="FFFF0000"/>
        </patternFill>
      </fill>
    </dxf>
    <dxf>
      <fill>
        <patternFill>
          <bgColor rgb="FF92D05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53"/>
  <sheetViews>
    <sheetView tabSelected="1" zoomScale="96" zoomScaleNormal="96" workbookViewId="0">
      <selection activeCell="A19" sqref="A19"/>
    </sheetView>
  </sheetViews>
  <sheetFormatPr defaultRowHeight="13.5" customHeight="1" x14ac:dyDescent="0.25"/>
  <cols>
    <col min="1" max="1" width="53.33203125" style="1" customWidth="1"/>
    <col min="2" max="2" width="47.33203125" style="4" customWidth="1"/>
    <col min="14" max="14" width="72.109375" customWidth="1"/>
    <col min="15" max="15" width="20.6640625" customWidth="1"/>
    <col min="16" max="16" width="18.109375" customWidth="1"/>
    <col min="17" max="17" width="16.44140625" customWidth="1"/>
  </cols>
  <sheetData>
    <row r="1" spans="1:18" ht="37.5" customHeight="1" x14ac:dyDescent="0.3">
      <c r="A1" s="59" t="s">
        <v>120</v>
      </c>
      <c r="B1" s="60"/>
      <c r="C1" s="2"/>
      <c r="D1" s="2"/>
    </row>
    <row r="2" spans="1:18" s="12" customFormat="1" ht="13.5" customHeight="1" x14ac:dyDescent="0.25">
      <c r="A2" s="6" t="s">
        <v>5</v>
      </c>
      <c r="B2" s="47"/>
      <c r="C2" s="11"/>
      <c r="D2" s="11"/>
      <c r="O2" s="37" t="s">
        <v>60</v>
      </c>
      <c r="P2" s="37" t="s">
        <v>109</v>
      </c>
      <c r="Q2" s="38" t="s">
        <v>110</v>
      </c>
      <c r="R2" s="38" t="s">
        <v>113</v>
      </c>
    </row>
    <row r="3" spans="1:18" s="12" customFormat="1" ht="13.5" customHeight="1" x14ac:dyDescent="0.25">
      <c r="A3" s="6" t="s">
        <v>18</v>
      </c>
      <c r="B3" s="48"/>
      <c r="C3" s="11"/>
      <c r="D3" s="11"/>
      <c r="O3" s="32" t="s">
        <v>74</v>
      </c>
      <c r="P3" s="32" t="s">
        <v>61</v>
      </c>
      <c r="Q3" s="18" t="s">
        <v>111</v>
      </c>
      <c r="R3" s="18" t="s">
        <v>31</v>
      </c>
    </row>
    <row r="4" spans="1:18" s="12" customFormat="1" ht="13.5" customHeight="1" x14ac:dyDescent="0.25">
      <c r="A4" s="6" t="s">
        <v>17</v>
      </c>
      <c r="B4" s="47" t="s">
        <v>61</v>
      </c>
      <c r="C4" s="33"/>
      <c r="D4" s="11"/>
      <c r="O4" s="32" t="s">
        <v>75</v>
      </c>
      <c r="P4" s="32" t="s">
        <v>62</v>
      </c>
      <c r="Q4" s="18" t="s">
        <v>112</v>
      </c>
      <c r="R4" s="18" t="s">
        <v>59</v>
      </c>
    </row>
    <row r="5" spans="1:18" ht="13.5" customHeight="1" x14ac:dyDescent="0.25">
      <c r="A5" s="55" t="s">
        <v>6</v>
      </c>
      <c r="B5" s="56"/>
      <c r="C5" s="2"/>
      <c r="D5" s="2"/>
      <c r="O5" s="32" t="s">
        <v>76</v>
      </c>
      <c r="P5" s="32" t="s">
        <v>63</v>
      </c>
    </row>
    <row r="6" spans="1:18" ht="13.5" customHeight="1" x14ac:dyDescent="0.25">
      <c r="A6" s="3" t="s">
        <v>22</v>
      </c>
      <c r="B6" s="49"/>
      <c r="O6" s="32" t="s">
        <v>77</v>
      </c>
      <c r="P6" s="32" t="s">
        <v>64</v>
      </c>
    </row>
    <row r="7" spans="1:18" ht="13.5" customHeight="1" x14ac:dyDescent="0.25">
      <c r="A7" s="3" t="s">
        <v>110</v>
      </c>
      <c r="B7" s="49" t="s">
        <v>112</v>
      </c>
      <c r="C7" s="34"/>
      <c r="O7" s="32" t="s">
        <v>61</v>
      </c>
      <c r="P7" s="32" t="s">
        <v>65</v>
      </c>
    </row>
    <row r="8" spans="1:18" ht="13.5" customHeight="1" x14ac:dyDescent="0.3">
      <c r="A8" s="3" t="s">
        <v>52</v>
      </c>
      <c r="B8" s="50"/>
      <c r="C8" s="39"/>
      <c r="D8" s="40"/>
      <c r="E8" s="40"/>
      <c r="F8" s="40"/>
      <c r="G8" s="40"/>
      <c r="O8" s="32" t="s">
        <v>78</v>
      </c>
      <c r="P8" s="32" t="s">
        <v>66</v>
      </c>
    </row>
    <row r="9" spans="1:18" ht="13.5" customHeight="1" x14ac:dyDescent="0.3">
      <c r="A9" s="3" t="s">
        <v>9</v>
      </c>
      <c r="B9" s="50"/>
      <c r="C9" s="41"/>
      <c r="D9" s="40"/>
      <c r="E9" s="40"/>
      <c r="F9" s="40"/>
      <c r="G9" s="40"/>
      <c r="O9" s="44" t="s">
        <v>114</v>
      </c>
      <c r="P9" s="32" t="s">
        <v>68</v>
      </c>
    </row>
    <row r="10" spans="1:18" ht="13.5" customHeight="1" x14ac:dyDescent="0.3">
      <c r="A10" s="55" t="s">
        <v>7</v>
      </c>
      <c r="B10" s="56"/>
      <c r="C10" s="41"/>
      <c r="D10" s="40"/>
      <c r="E10" s="40"/>
      <c r="F10" s="40"/>
      <c r="G10" s="40"/>
      <c r="O10" s="32" t="s">
        <v>62</v>
      </c>
      <c r="P10" s="32" t="s">
        <v>69</v>
      </c>
    </row>
    <row r="11" spans="1:18" s="18" customFormat="1" ht="13.5" customHeight="1" x14ac:dyDescent="0.3">
      <c r="A11" s="6" t="s">
        <v>1</v>
      </c>
      <c r="B11" s="51"/>
      <c r="C11" s="42"/>
      <c r="D11" s="43"/>
      <c r="E11" s="43"/>
      <c r="F11" s="43"/>
      <c r="G11" s="43"/>
      <c r="O11" s="32" t="s">
        <v>79</v>
      </c>
      <c r="P11" s="32" t="s">
        <v>70</v>
      </c>
    </row>
    <row r="12" spans="1:18" ht="13.5" customHeight="1" x14ac:dyDescent="0.25">
      <c r="A12" s="7" t="s">
        <v>11</v>
      </c>
      <c r="B12" s="49"/>
      <c r="C12" s="40"/>
      <c r="D12" s="40"/>
      <c r="E12" s="40"/>
      <c r="F12" s="40"/>
      <c r="G12" s="40"/>
      <c r="O12" s="32" t="s">
        <v>80</v>
      </c>
      <c r="P12" s="32" t="s">
        <v>71</v>
      </c>
    </row>
    <row r="13" spans="1:18" ht="13.5" customHeight="1" x14ac:dyDescent="0.25">
      <c r="A13" s="3" t="s">
        <v>10</v>
      </c>
      <c r="B13" s="50"/>
      <c r="C13" s="40"/>
      <c r="D13" s="40"/>
      <c r="E13" s="40"/>
      <c r="F13" s="40"/>
      <c r="G13" s="40"/>
      <c r="O13" s="32" t="s">
        <v>81</v>
      </c>
      <c r="P13" s="32" t="s">
        <v>72</v>
      </c>
    </row>
    <row r="14" spans="1:18" ht="13.5" customHeight="1" x14ac:dyDescent="0.25">
      <c r="A14" s="15" t="s">
        <v>15</v>
      </c>
      <c r="B14" s="50"/>
      <c r="C14" s="40"/>
      <c r="D14" s="40"/>
      <c r="E14" s="40"/>
      <c r="F14" s="40"/>
      <c r="G14" s="40"/>
      <c r="O14" s="32" t="s">
        <v>82</v>
      </c>
      <c r="P14" s="32" t="s">
        <v>73</v>
      </c>
    </row>
    <row r="15" spans="1:18" ht="13.5" customHeight="1" x14ac:dyDescent="0.25">
      <c r="A15" s="15" t="s">
        <v>14</v>
      </c>
      <c r="B15" s="52"/>
      <c r="C15" s="21"/>
      <c r="O15" s="32" t="s">
        <v>83</v>
      </c>
      <c r="P15" s="32"/>
    </row>
    <row r="16" spans="1:18" ht="13.5" customHeight="1" x14ac:dyDescent="0.25">
      <c r="A16" s="15" t="s">
        <v>58</v>
      </c>
      <c r="B16" s="31" t="e">
        <f>(PL-old_HECM)/old_HECM</f>
        <v>#DIV/0!</v>
      </c>
      <c r="C16" s="21"/>
      <c r="O16" s="32" t="s">
        <v>63</v>
      </c>
      <c r="P16" s="32"/>
    </row>
    <row r="17" spans="1:16" ht="13.5" customHeight="1" x14ac:dyDescent="0.25">
      <c r="A17" s="55" t="s">
        <v>0</v>
      </c>
      <c r="B17" s="56"/>
      <c r="O17" s="32" t="s">
        <v>84</v>
      </c>
      <c r="P17" s="32"/>
    </row>
    <row r="18" spans="1:16" ht="13.5" customHeight="1" x14ac:dyDescent="0.25">
      <c r="A18" s="7" t="s">
        <v>8</v>
      </c>
      <c r="B18" s="8" t="str">
        <f>IF((FHA_Case_Assignment_Date-Old_HECM_Closing_Date)&gt;540, "Yes", "Review Needed")</f>
        <v>Review Needed</v>
      </c>
      <c r="C18" s="21"/>
      <c r="O18" s="44" t="s">
        <v>115</v>
      </c>
      <c r="P18" s="32"/>
    </row>
    <row r="19" spans="1:16" ht="13.5" customHeight="1" x14ac:dyDescent="0.25">
      <c r="A19" s="7" t="s">
        <v>12</v>
      </c>
      <c r="B19" s="5" t="str">
        <f>IF(AND(Seasoning_Met="Yes",Adding_Borrower="Yes"),"Yes",IF((principal_limit-old_HECM)&gt;=(closing_costs*5),"Yes","Review Needed"))</f>
        <v>Yes</v>
      </c>
      <c r="O19" s="44" t="s">
        <v>116</v>
      </c>
      <c r="P19" s="32"/>
    </row>
    <row r="20" spans="1:16" ht="13.5" customHeight="1" x14ac:dyDescent="0.25">
      <c r="A20" s="7" t="s">
        <v>13</v>
      </c>
      <c r="B20" s="5" t="str">
        <f>IF(AND(Seasoning_Met="Yes",Adding_Borrower="Yes"),"Yes",IF(B7="Fixed",IF((PL-(loan_payoff+closing_costs)&gt;=PL*0.05),"Yes","Review Needed"),IF((PL-old_HECM)&gt;=(PL*0.05),"Yes","Review Needed")))</f>
        <v>Yes</v>
      </c>
      <c r="O20" s="32" t="s">
        <v>85</v>
      </c>
      <c r="P20" s="32"/>
    </row>
    <row r="21" spans="1:16" ht="13.5" customHeight="1" x14ac:dyDescent="0.25">
      <c r="A21" s="7" t="s">
        <v>26</v>
      </c>
      <c r="B21" s="45" t="str">
        <f>IF(AND(Adding_Borrower="YES",Seasoning_Met="Yes"),"Yes",IF(AND(Loan_Proceeds_Test="Yes",Closing_Cost_Test="Yes",Seasoning_Met="Yes"),"Yes","Review Needed"))</f>
        <v>Review Needed</v>
      </c>
      <c r="C21" s="21"/>
      <c r="F21" s="46"/>
      <c r="M21" s="21"/>
      <c r="O21" s="32" t="s">
        <v>64</v>
      </c>
      <c r="P21" s="32"/>
    </row>
    <row r="22" spans="1:16" ht="13.5" customHeight="1" x14ac:dyDescent="0.25">
      <c r="A22" s="55" t="s">
        <v>16</v>
      </c>
      <c r="B22" s="56"/>
      <c r="O22" s="32" t="s">
        <v>86</v>
      </c>
      <c r="P22" s="32"/>
    </row>
    <row r="23" spans="1:16" ht="13.5" customHeight="1" x14ac:dyDescent="0.25">
      <c r="A23" s="15" t="s">
        <v>19</v>
      </c>
      <c r="B23" s="20" t="str">
        <f>IF((principal_limit-old_HECM)&gt;(closing_costs*5), "Yes", "No")</f>
        <v>No</v>
      </c>
      <c r="C23" s="35"/>
      <c r="O23" s="32" t="s">
        <v>66</v>
      </c>
      <c r="P23" s="32"/>
    </row>
    <row r="24" spans="1:16" ht="36.75" customHeight="1" x14ac:dyDescent="0.25">
      <c r="A24" s="17" t="s">
        <v>119</v>
      </c>
      <c r="B24" s="2" t="str">
        <f>IFERROR(VLOOKUP(STATE,Prohibited_States,1,FALSE),"Allowable")</f>
        <v>California</v>
      </c>
      <c r="O24" s="32" t="s">
        <v>65</v>
      </c>
      <c r="P24" s="32"/>
    </row>
    <row r="25" spans="1:16" ht="13.5" customHeight="1" x14ac:dyDescent="0.25">
      <c r="A25" s="15" t="s">
        <v>21</v>
      </c>
      <c r="B25" s="20" t="str">
        <f>IF((Application_Date-Old_HECM_Closing_Date)&lt;1800, "Yes", "No")</f>
        <v>Yes</v>
      </c>
      <c r="C25" s="36"/>
      <c r="O25" s="32" t="s">
        <v>87</v>
      </c>
      <c r="P25" s="32"/>
    </row>
    <row r="26" spans="1:16" ht="13.5" customHeight="1" x14ac:dyDescent="0.25">
      <c r="A26" s="15" t="s">
        <v>20</v>
      </c>
      <c r="B26" s="19" t="str">
        <f>IF(AND((B23="Yes"),(B24="Allowable"),(B25="Yes")),"Yes","No")</f>
        <v>No</v>
      </c>
      <c r="C26" s="21"/>
      <c r="O26" s="32" t="s">
        <v>67</v>
      </c>
      <c r="P26" s="32"/>
    </row>
    <row r="27" spans="1:16" ht="13.5" customHeight="1" x14ac:dyDescent="0.25">
      <c r="A27" s="15"/>
      <c r="B27" s="16"/>
      <c r="O27" s="32" t="s">
        <v>88</v>
      </c>
      <c r="P27" s="32"/>
    </row>
    <row r="28" spans="1:16" ht="13.5" customHeight="1" x14ac:dyDescent="0.25">
      <c r="A28" s="15"/>
      <c r="B28" s="16"/>
      <c r="C28" s="21"/>
      <c r="D28" s="21"/>
      <c r="O28" s="32" t="s">
        <v>89</v>
      </c>
      <c r="P28" s="32"/>
    </row>
    <row r="29" spans="1:16" ht="13.5" customHeight="1" x14ac:dyDescent="0.25">
      <c r="A29" s="7"/>
      <c r="B29" s="10"/>
      <c r="O29" s="32" t="s">
        <v>90</v>
      </c>
      <c r="P29" s="32"/>
    </row>
    <row r="30" spans="1:16" ht="13.5" customHeight="1" thickBot="1" x14ac:dyDescent="0.3">
      <c r="A30" s="23"/>
      <c r="B30" s="24"/>
      <c r="O30" s="32" t="s">
        <v>91</v>
      </c>
      <c r="P30" s="32"/>
    </row>
    <row r="31" spans="1:16" ht="13.5" customHeight="1" x14ac:dyDescent="0.25">
      <c r="A31" s="57" t="s">
        <v>4</v>
      </c>
      <c r="B31" s="58"/>
      <c r="O31" s="32" t="s">
        <v>92</v>
      </c>
      <c r="P31" s="32"/>
    </row>
    <row r="32" spans="1:16" ht="13.5" customHeight="1" x14ac:dyDescent="0.25">
      <c r="A32" s="13"/>
      <c r="B32" s="14"/>
      <c r="O32" s="32" t="s">
        <v>93</v>
      </c>
      <c r="P32" s="32"/>
    </row>
    <row r="33" spans="2:16" ht="13.5" customHeight="1" x14ac:dyDescent="0.25">
      <c r="O33" s="32" t="s">
        <v>94</v>
      </c>
      <c r="P33" s="32"/>
    </row>
    <row r="34" spans="2:16" ht="13.5" customHeight="1" x14ac:dyDescent="0.25">
      <c r="B34" s="46"/>
      <c r="C34" s="40"/>
      <c r="O34" s="32" t="s">
        <v>95</v>
      </c>
      <c r="P34" s="32"/>
    </row>
    <row r="35" spans="2:16" ht="13.5" customHeight="1" x14ac:dyDescent="0.25">
      <c r="O35" s="32" t="s">
        <v>96</v>
      </c>
      <c r="P35" s="32"/>
    </row>
    <row r="36" spans="2:16" ht="13.5" customHeight="1" x14ac:dyDescent="0.25">
      <c r="O36" s="32" t="s">
        <v>68</v>
      </c>
      <c r="P36" s="32"/>
    </row>
    <row r="37" spans="2:16" ht="13.5" customHeight="1" x14ac:dyDescent="0.25">
      <c r="O37" s="32" t="s">
        <v>97</v>
      </c>
      <c r="P37" s="32"/>
    </row>
    <row r="38" spans="2:16" ht="13.5" customHeight="1" x14ac:dyDescent="0.25">
      <c r="O38" s="32" t="s">
        <v>98</v>
      </c>
      <c r="P38" s="32"/>
    </row>
    <row r="39" spans="2:16" ht="13.5" customHeight="1" x14ac:dyDescent="0.25">
      <c r="O39" s="32" t="s">
        <v>99</v>
      </c>
      <c r="P39" s="32"/>
    </row>
    <row r="40" spans="2:16" ht="13.5" customHeight="1" x14ac:dyDescent="0.25">
      <c r="O40" s="32" t="s">
        <v>100</v>
      </c>
      <c r="P40" s="32"/>
    </row>
    <row r="41" spans="2:16" ht="13.5" customHeight="1" x14ac:dyDescent="0.25">
      <c r="O41" s="32" t="s">
        <v>69</v>
      </c>
      <c r="P41" s="32"/>
    </row>
    <row r="42" spans="2:16" ht="13.5" customHeight="1" x14ac:dyDescent="0.25">
      <c r="O42" s="32" t="s">
        <v>70</v>
      </c>
      <c r="P42" s="32"/>
    </row>
    <row r="43" spans="2:16" ht="13.5" customHeight="1" x14ac:dyDescent="0.25">
      <c r="O43" s="32" t="s">
        <v>101</v>
      </c>
      <c r="P43" s="32"/>
    </row>
    <row r="44" spans="2:16" ht="13.5" customHeight="1" x14ac:dyDescent="0.25">
      <c r="O44" s="32" t="s">
        <v>102</v>
      </c>
      <c r="P44" s="32"/>
    </row>
    <row r="45" spans="2:16" ht="13.5" customHeight="1" x14ac:dyDescent="0.25">
      <c r="O45" s="32" t="s">
        <v>71</v>
      </c>
      <c r="P45" s="32"/>
    </row>
    <row r="46" spans="2:16" ht="13.5" customHeight="1" x14ac:dyDescent="0.25">
      <c r="O46" s="32" t="s">
        <v>72</v>
      </c>
      <c r="P46" s="32"/>
    </row>
    <row r="47" spans="2:16" ht="13.5" customHeight="1" x14ac:dyDescent="0.25">
      <c r="O47" s="32" t="s">
        <v>103</v>
      </c>
      <c r="P47" s="32"/>
    </row>
    <row r="48" spans="2:16" ht="13.5" customHeight="1" x14ac:dyDescent="0.25">
      <c r="O48" s="32" t="s">
        <v>73</v>
      </c>
      <c r="P48" s="32"/>
    </row>
    <row r="49" spans="15:16" ht="13.5" customHeight="1" x14ac:dyDescent="0.25">
      <c r="O49" s="32" t="s">
        <v>104</v>
      </c>
      <c r="P49" s="32"/>
    </row>
    <row r="50" spans="15:16" ht="13.5" customHeight="1" x14ac:dyDescent="0.25">
      <c r="O50" s="32" t="s">
        <v>105</v>
      </c>
      <c r="P50" s="32"/>
    </row>
    <row r="51" spans="15:16" ht="13.5" customHeight="1" x14ac:dyDescent="0.25">
      <c r="O51" s="32" t="s">
        <v>106</v>
      </c>
      <c r="P51" s="32"/>
    </row>
    <row r="52" spans="15:16" ht="13.5" customHeight="1" x14ac:dyDescent="0.25">
      <c r="O52" s="32" t="s">
        <v>107</v>
      </c>
    </row>
    <row r="53" spans="15:16" ht="13.5" customHeight="1" x14ac:dyDescent="0.25">
      <c r="O53" s="32" t="s">
        <v>108</v>
      </c>
    </row>
  </sheetData>
  <sheetProtection algorithmName="SHA-512" hashValue="kudOLRHiWl14jdslzIuZ0J5gO8DahLy0sBYmCOlj2hXkuu9kEiovyL0DFi14jU7UahSbVTjFep9FtydGYBc6kA==" saltValue="OkJDIGU5CY6KIjq+IkPqiA==" spinCount="100000" sheet="1" objects="1" scenarios="1"/>
  <mergeCells count="6">
    <mergeCell ref="A22:B22"/>
    <mergeCell ref="A31:B31"/>
    <mergeCell ref="A1:B1"/>
    <mergeCell ref="A5:B5"/>
    <mergeCell ref="A10:B10"/>
    <mergeCell ref="A17:B17"/>
  </mergeCells>
  <phoneticPr fontId="1" type="noConversion"/>
  <conditionalFormatting sqref="B26">
    <cfRule type="containsText" dxfId="15" priority="19" operator="containsText" text="Yes">
      <formula>NOT(ISERROR(SEARCH("Yes",B26)))</formula>
    </cfRule>
  </conditionalFormatting>
  <conditionalFormatting sqref="B26">
    <cfRule type="containsText" dxfId="14" priority="18" operator="containsText" text="No">
      <formula>NOT(ISERROR(SEARCH("No",B26)))</formula>
    </cfRule>
  </conditionalFormatting>
  <conditionalFormatting sqref="B34">
    <cfRule type="containsText" dxfId="13" priority="15" operator="containsText" text="Yes">
      <formula>NOT(ISERROR(SEARCH("Yes",B34)))</formula>
    </cfRule>
  </conditionalFormatting>
  <conditionalFormatting sqref="B34">
    <cfRule type="containsText" dxfId="12" priority="13" operator="containsText" text="Consult Management">
      <formula>NOT(ISERROR(SEARCH("Consult Management",B34)))</formula>
    </cfRule>
    <cfRule type="cellIs" dxfId="11" priority="14" operator="equal">
      <formula>"No"</formula>
    </cfRule>
  </conditionalFormatting>
  <conditionalFormatting sqref="F21">
    <cfRule type="containsText" dxfId="10" priority="12" operator="containsText" text="Yes">
      <formula>NOT(ISERROR(SEARCH("Yes",F21)))</formula>
    </cfRule>
  </conditionalFormatting>
  <conditionalFormatting sqref="F21">
    <cfRule type="containsText" dxfId="9" priority="10" operator="containsText" text="Consult Management">
      <formula>NOT(ISERROR(SEARCH("Consult Management",F21)))</formula>
    </cfRule>
    <cfRule type="cellIs" dxfId="8" priority="11" operator="equal">
      <formula>"No"</formula>
    </cfRule>
  </conditionalFormatting>
  <conditionalFormatting sqref="B21">
    <cfRule type="containsText" dxfId="7" priority="4" operator="containsText" text="Review Needed">
      <formula>NOT(ISERROR(SEARCH("Review Needed",B21)))</formula>
    </cfRule>
    <cfRule type="containsText" dxfId="6" priority="9" operator="containsText" text="Yes">
      <formula>NOT(ISERROR(SEARCH("Yes",B21)))</formula>
    </cfRule>
  </conditionalFormatting>
  <conditionalFormatting sqref="B21">
    <cfRule type="containsText" dxfId="5" priority="7" operator="containsText" text="Consult Management">
      <formula>NOT(ISERROR(SEARCH("Consult Management",B21)))</formula>
    </cfRule>
    <cfRule type="cellIs" dxfId="4" priority="8" operator="equal">
      <formula>"No"</formula>
    </cfRule>
  </conditionalFormatting>
  <conditionalFormatting sqref="B19">
    <cfRule type="containsText" dxfId="3" priority="3" operator="containsText" text="Review Needed">
      <formula>NOT(ISERROR(SEARCH("Review Needed",B19)))</formula>
    </cfRule>
    <cfRule type="containsText" dxfId="2" priority="6" operator="containsText" text="Review Needed">
      <formula>NOT(ISERROR(SEARCH("Review Needed",B19)))</formula>
    </cfRule>
  </conditionalFormatting>
  <conditionalFormatting sqref="B20">
    <cfRule type="containsText" dxfId="1" priority="1" operator="containsText" text="Review Needed">
      <formula>NOT(ISERROR(SEARCH("Review Needed",B20)))</formula>
    </cfRule>
    <cfRule type="containsText" dxfId="0" priority="2" operator="containsText" text="Review Needed">
      <formula>NOT(ISERROR(SEARCH("Review Needed",B20)))</formula>
    </cfRule>
  </conditionalFormatting>
  <dataValidations count="3">
    <dataValidation type="list" allowBlank="1" showInputMessage="1" showErrorMessage="1" sqref="B7" xr:uid="{00000000-0002-0000-0000-000000000000}">
      <formula1>$Q$3:$Q$4</formula1>
    </dataValidation>
    <dataValidation type="list" allowBlank="1" showInputMessage="1" showErrorMessage="1" sqref="B15" xr:uid="{00000000-0002-0000-0000-000001000000}">
      <formula1>$R$3:$R$4</formula1>
    </dataValidation>
    <dataValidation type="list" allowBlank="1" showInputMessage="1" showErrorMessage="1" sqref="B4" xr:uid="{00000000-0002-0000-0000-000002000000}">
      <formula1>$O$3:$O$53</formula1>
    </dataValidation>
  </dataValidations>
  <printOptions headings="1" gridLines="1"/>
  <pageMargins left="0.75" right="0.75" top="1" bottom="1" header="0.5" footer="0.5"/>
  <pageSetup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topLeftCell="A4" workbookViewId="0">
      <selection activeCell="A10" sqref="A10"/>
    </sheetView>
  </sheetViews>
  <sheetFormatPr defaultRowHeight="13.2" x14ac:dyDescent="0.25"/>
  <cols>
    <col min="1" max="1" width="81.44140625" customWidth="1"/>
  </cols>
  <sheetData>
    <row r="1" spans="1:1" ht="17.399999999999999" x14ac:dyDescent="0.3">
      <c r="A1" s="30" t="s">
        <v>24</v>
      </c>
    </row>
    <row r="2" spans="1:1" ht="39.6" x14ac:dyDescent="0.25">
      <c r="A2" s="13" t="s">
        <v>25</v>
      </c>
    </row>
    <row r="3" spans="1:1" ht="35.25" customHeight="1" x14ac:dyDescent="0.25">
      <c r="A3" s="22" t="s">
        <v>23</v>
      </c>
    </row>
    <row r="4" spans="1:1" ht="39.75" customHeight="1" x14ac:dyDescent="0.25">
      <c r="A4" s="22" t="s">
        <v>3</v>
      </c>
    </row>
    <row r="5" spans="1:1" ht="35.25" customHeight="1" x14ac:dyDescent="0.25">
      <c r="A5" s="9" t="s">
        <v>2</v>
      </c>
    </row>
    <row r="6" spans="1:1" ht="35.25" customHeight="1" x14ac:dyDescent="0.3">
      <c r="A6" s="30" t="s">
        <v>54</v>
      </c>
    </row>
    <row r="7" spans="1:1" ht="52.8" x14ac:dyDescent="0.25">
      <c r="A7" s="22" t="s">
        <v>53</v>
      </c>
    </row>
    <row r="8" spans="1:1" ht="250.8" x14ac:dyDescent="0.25">
      <c r="A8" s="22" t="s">
        <v>56</v>
      </c>
    </row>
    <row r="9" spans="1:1" ht="224.4" x14ac:dyDescent="0.25">
      <c r="A9" s="22" t="s">
        <v>55</v>
      </c>
    </row>
    <row r="10" spans="1:1" x14ac:dyDescent="0.25">
      <c r="A10" s="22"/>
    </row>
    <row r="11" spans="1:1" ht="237" customHeight="1" x14ac:dyDescent="0.25">
      <c r="A11" s="22" t="s">
        <v>57</v>
      </c>
    </row>
  </sheetData>
  <phoneticPr fontId="1" type="noConversion"/>
  <printOptions headings="1" gridLines="1"/>
  <pageMargins left="0.75" right="0.75" top="1" bottom="1"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15"/>
  <sheetViews>
    <sheetView workbookViewId="0">
      <selection activeCell="C27" sqref="C27"/>
    </sheetView>
  </sheetViews>
  <sheetFormatPr defaultRowHeight="13.2" x14ac:dyDescent="0.25"/>
  <cols>
    <col min="1" max="1" width="17.88671875" customWidth="1"/>
    <col min="2" max="3" width="27.6640625" customWidth="1"/>
    <col min="4" max="4" width="55.109375" customWidth="1"/>
  </cols>
  <sheetData>
    <row r="1" spans="1:4" ht="26.4" x14ac:dyDescent="0.25">
      <c r="A1" s="25" t="s">
        <v>17</v>
      </c>
      <c r="B1" s="26" t="s">
        <v>27</v>
      </c>
      <c r="C1" s="26" t="s">
        <v>28</v>
      </c>
      <c r="D1" s="25" t="s">
        <v>29</v>
      </c>
    </row>
    <row r="2" spans="1:4" ht="26.4" x14ac:dyDescent="0.25">
      <c r="A2" s="27" t="s">
        <v>30</v>
      </c>
      <c r="B2" s="28" t="s">
        <v>31</v>
      </c>
      <c r="C2" s="28" t="s">
        <v>32</v>
      </c>
      <c r="D2" s="29" t="s">
        <v>33</v>
      </c>
    </row>
    <row r="3" spans="1:4" x14ac:dyDescent="0.25">
      <c r="A3" s="27" t="s">
        <v>34</v>
      </c>
      <c r="B3" s="28" t="s">
        <v>31</v>
      </c>
      <c r="C3" s="28" t="s">
        <v>32</v>
      </c>
      <c r="D3" s="29" t="s">
        <v>117</v>
      </c>
    </row>
    <row r="4" spans="1:4" x14ac:dyDescent="0.25">
      <c r="A4" s="27" t="s">
        <v>35</v>
      </c>
      <c r="B4" s="28" t="s">
        <v>31</v>
      </c>
      <c r="C4" s="28" t="s">
        <v>36</v>
      </c>
      <c r="D4" s="29" t="s">
        <v>37</v>
      </c>
    </row>
    <row r="5" spans="1:4" x14ac:dyDescent="0.25">
      <c r="A5" s="27" t="s">
        <v>38</v>
      </c>
      <c r="B5" s="28" t="s">
        <v>31</v>
      </c>
      <c r="C5" s="28" t="s">
        <v>32</v>
      </c>
      <c r="D5" s="29" t="s">
        <v>117</v>
      </c>
    </row>
    <row r="6" spans="1:4" ht="26.4" x14ac:dyDescent="0.25">
      <c r="A6" s="27" t="s">
        <v>39</v>
      </c>
      <c r="B6" s="28" t="s">
        <v>31</v>
      </c>
      <c r="C6" s="28" t="s">
        <v>36</v>
      </c>
      <c r="D6" s="29" t="s">
        <v>40</v>
      </c>
    </row>
    <row r="7" spans="1:4" x14ac:dyDescent="0.25">
      <c r="A7" s="27" t="s">
        <v>41</v>
      </c>
      <c r="B7" s="28" t="s">
        <v>31</v>
      </c>
      <c r="C7" s="28" t="s">
        <v>32</v>
      </c>
      <c r="D7" s="29" t="s">
        <v>117</v>
      </c>
    </row>
    <row r="8" spans="1:4" x14ac:dyDescent="0.25">
      <c r="A8" s="27" t="s">
        <v>42</v>
      </c>
      <c r="B8" s="28" t="s">
        <v>31</v>
      </c>
      <c r="C8" s="28" t="s">
        <v>32</v>
      </c>
      <c r="D8" s="29" t="s">
        <v>117</v>
      </c>
    </row>
    <row r="9" spans="1:4" x14ac:dyDescent="0.25">
      <c r="A9" s="27" t="s">
        <v>118</v>
      </c>
      <c r="B9" s="28" t="s">
        <v>31</v>
      </c>
      <c r="C9" s="53" t="s">
        <v>32</v>
      </c>
      <c r="D9" s="54" t="s">
        <v>117</v>
      </c>
    </row>
    <row r="10" spans="1:4" ht="39.6" x14ac:dyDescent="0.25">
      <c r="A10" s="27" t="s">
        <v>43</v>
      </c>
      <c r="B10" s="28" t="s">
        <v>31</v>
      </c>
      <c r="C10" s="28" t="s">
        <v>36</v>
      </c>
      <c r="D10" s="29" t="s">
        <v>44</v>
      </c>
    </row>
    <row r="11" spans="1:4" x14ac:dyDescent="0.25">
      <c r="A11" s="27" t="s">
        <v>45</v>
      </c>
      <c r="B11" s="28" t="s">
        <v>31</v>
      </c>
      <c r="C11" s="28" t="s">
        <v>32</v>
      </c>
      <c r="D11" s="29" t="s">
        <v>117</v>
      </c>
    </row>
    <row r="12" spans="1:4" x14ac:dyDescent="0.25">
      <c r="A12" s="27" t="s">
        <v>46</v>
      </c>
      <c r="B12" s="28" t="s">
        <v>31</v>
      </c>
      <c r="C12" s="28" t="s">
        <v>36</v>
      </c>
      <c r="D12" s="29" t="s">
        <v>47</v>
      </c>
    </row>
    <row r="13" spans="1:4" x14ac:dyDescent="0.25">
      <c r="A13" s="27" t="s">
        <v>48</v>
      </c>
      <c r="B13" s="28" t="s">
        <v>31</v>
      </c>
      <c r="C13" s="28" t="s">
        <v>32</v>
      </c>
      <c r="D13" s="29" t="s">
        <v>117</v>
      </c>
    </row>
    <row r="14" spans="1:4" x14ac:dyDescent="0.25">
      <c r="A14" s="27" t="s">
        <v>49</v>
      </c>
      <c r="B14" s="28" t="s">
        <v>31</v>
      </c>
      <c r="C14" s="28" t="s">
        <v>36</v>
      </c>
      <c r="D14" s="29" t="s">
        <v>50</v>
      </c>
    </row>
    <row r="15" spans="1:4" x14ac:dyDescent="0.25">
      <c r="A15" s="27" t="s">
        <v>51</v>
      </c>
      <c r="B15" s="28" t="s">
        <v>31</v>
      </c>
      <c r="C15" s="28" t="s">
        <v>32</v>
      </c>
      <c r="D15" s="29" t="s">
        <v>117</v>
      </c>
    </row>
  </sheetData>
  <autoFilter ref="A1:D15" xr:uid="{00000000-0009-0000-0000-000002000000}"/>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16</vt:i4>
      </vt:variant>
    </vt:vector>
  </HeadingPairs>
  <TitlesOfParts>
    <vt:vector size="19" baseType="lpstr">
      <vt:lpstr>Worksheet</vt:lpstr>
      <vt:lpstr>Process</vt:lpstr>
      <vt:lpstr>Counseling Waiver</vt:lpstr>
      <vt:lpstr>Adding_Borrower</vt:lpstr>
      <vt:lpstr>Application_Date</vt:lpstr>
      <vt:lpstr>CC</vt:lpstr>
      <vt:lpstr>Closing_Cost_Test</vt:lpstr>
      <vt:lpstr>closing_costs</vt:lpstr>
      <vt:lpstr>FHA_Case_Assignment_Date</vt:lpstr>
      <vt:lpstr>loan_payoff</vt:lpstr>
      <vt:lpstr>Loan_Proceeds_Test</vt:lpstr>
      <vt:lpstr>Loan_type</vt:lpstr>
      <vt:lpstr>old_HECM</vt:lpstr>
      <vt:lpstr>Old_HECM_Closing_Date</vt:lpstr>
      <vt:lpstr>PL</vt:lpstr>
      <vt:lpstr>principal_limit</vt:lpstr>
      <vt:lpstr>Prohibited_States</vt:lpstr>
      <vt:lpstr>Seasoning_Met</vt:lpstr>
      <vt:lpstr>STATE</vt:lpstr>
    </vt:vector>
  </TitlesOfParts>
  <Company>Genworth Financial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326002278</dc:creator>
  <cp:lastModifiedBy>Napier, Tracey J</cp:lastModifiedBy>
  <cp:lastPrinted>2015-11-07T01:04:59Z</cp:lastPrinted>
  <dcterms:created xsi:type="dcterms:W3CDTF">2010-09-16T16:27:19Z</dcterms:created>
  <dcterms:modified xsi:type="dcterms:W3CDTF">2021-08-24T21:50:33Z</dcterms:modified>
</cp:coreProperties>
</file>